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552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<sst xmlns="http://schemas.openxmlformats.org/spreadsheetml/2006/main" count="43" uniqueCount="38">
  <si>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温度</t>
  </si>
  <si>
    <t>飽和</t>
  </si>
  <si>
    <t>[ kPa ]</t>
  </si>
  <si>
    <t>水蒸気圧</t>
  </si>
  <si>
    <t>★</t>
  </si>
  <si>
    <t>T</t>
  </si>
  <si>
    <t>[ ℃ ]</t>
  </si>
  <si>
    <r>
      <rPr>
        <b/>
        <i/>
        <sz val="11"/>
        <rFont val="ＭＳ Ｐゴシック"/>
        <family val="3"/>
      </rPr>
      <t>A</t>
    </r>
    <r>
      <rPr>
        <b/>
        <sz val="11"/>
        <rFont val="ＭＳ Ｐゴシック"/>
        <family val="3"/>
      </rPr>
      <t xml:space="preserve"> =</t>
    </r>
  </si>
  <si>
    <r>
      <rPr>
        <b/>
        <i/>
        <sz val="11"/>
        <rFont val="ＭＳ Ｐゴシック"/>
        <family val="3"/>
      </rPr>
      <t>B</t>
    </r>
    <r>
      <rPr>
        <b/>
        <sz val="11"/>
        <rFont val="ＭＳ Ｐゴシック"/>
        <family val="3"/>
      </rPr>
      <t xml:space="preserve"> =</t>
    </r>
  </si>
  <si>
    <r>
      <rPr>
        <b/>
        <i/>
        <sz val="11"/>
        <rFont val="ＭＳ Ｐゴシック"/>
        <family val="3"/>
      </rPr>
      <t>C</t>
    </r>
    <r>
      <rPr>
        <b/>
        <sz val="11"/>
        <rFont val="ＭＳ Ｐゴシック"/>
        <family val="3"/>
      </rPr>
      <t xml:space="preserve"> =</t>
    </r>
  </si>
  <si>
    <t>( 適用温度範囲</t>
  </si>
  <si>
    <r>
      <t>p</t>
    </r>
    <r>
      <rPr>
        <sz val="11"/>
        <rFont val="ＭＳ Ｐゴシック"/>
        <family val="3"/>
      </rPr>
      <t>s</t>
    </r>
  </si>
  <si>
    <t>Antoine式</t>
  </si>
  <si>
    <r>
      <t>10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 xml:space="preserve">168 </t>
    </r>
    <r>
      <rPr>
        <sz val="11"/>
        <rFont val="ＭＳ 明朝"/>
        <family val="1"/>
      </rPr>
      <t>℃</t>
    </r>
    <r>
      <rPr>
        <sz val="11"/>
        <rFont val="Times New Roman"/>
        <family val="1"/>
      </rPr>
      <t xml:space="preserve"> )</t>
    </r>
  </si>
  <si>
    <t>絶対湿度</t>
  </si>
  <si>
    <t>ただし，</t>
  </si>
  <si>
    <r>
      <rPr>
        <b/>
        <sz val="10.5"/>
        <color indexed="56"/>
        <rFont val="ＭＳ 明朝"/>
        <family val="1"/>
      </rPr>
      <t>温度</t>
    </r>
    <r>
      <rPr>
        <b/>
        <i/>
        <sz val="10.5"/>
        <color indexed="56"/>
        <rFont val="Times New Roman"/>
        <family val="1"/>
      </rPr>
      <t>T</t>
    </r>
    <r>
      <rPr>
        <b/>
        <sz val="10.5"/>
        <color indexed="56"/>
        <rFont val="Times New Roman"/>
        <family val="1"/>
      </rPr>
      <t>[K]</t>
    </r>
    <r>
      <rPr>
        <sz val="10.5"/>
        <rFont val="ＭＳ 明朝"/>
        <family val="1"/>
      </rPr>
      <t>と</t>
    </r>
    <r>
      <rPr>
        <b/>
        <sz val="10.5"/>
        <color indexed="10"/>
        <rFont val="ＭＳ 明朝"/>
        <family val="1"/>
      </rPr>
      <t>飽和水蒸気圧</t>
    </r>
    <r>
      <rPr>
        <b/>
        <i/>
        <sz val="10.5"/>
        <color indexed="10"/>
        <rFont val="Times New Roman"/>
        <family val="1"/>
      </rPr>
      <t>p</t>
    </r>
    <r>
      <rPr>
        <vertAlign val="subscript"/>
        <sz val="10.5"/>
        <color indexed="10"/>
        <rFont val="Times New Roman"/>
        <family val="1"/>
      </rPr>
      <t xml:space="preserve">s </t>
    </r>
    <r>
      <rPr>
        <sz val="10.5"/>
        <color indexed="10"/>
        <rFont val="Times New Roman"/>
        <family val="1"/>
      </rPr>
      <t>[Pa]</t>
    </r>
    <r>
      <rPr>
        <sz val="10.5"/>
        <rFont val="ＭＳ 明朝"/>
        <family val="1"/>
      </rPr>
      <t>の関係に</t>
    </r>
    <r>
      <rPr>
        <sz val="10.5"/>
        <rFont val="Times New Roman"/>
        <family val="1"/>
      </rPr>
      <t>Antoine (</t>
    </r>
    <r>
      <rPr>
        <sz val="10.5"/>
        <rFont val="ＭＳ 明朝"/>
        <family val="1"/>
      </rPr>
      <t>ｱﾝﾄﾜﾝ</t>
    </r>
    <r>
      <rPr>
        <sz val="10.5"/>
        <rFont val="Times New Roman"/>
        <family val="1"/>
      </rPr>
      <t xml:space="preserve">) </t>
    </r>
    <r>
      <rPr>
        <sz val="10.5"/>
        <rFont val="ＭＳ 明朝"/>
        <family val="1"/>
      </rPr>
      <t>式を用いる。</t>
    </r>
  </si>
  <si>
    <r>
      <rPr>
        <sz val="10.5"/>
        <rFont val="Times New Roman"/>
        <family val="1"/>
      </rPr>
      <t>Antoine (</t>
    </r>
    <r>
      <rPr>
        <sz val="10.5"/>
        <rFont val="ＭＳ 明朝"/>
        <family val="1"/>
      </rPr>
      <t>ｱﾝﾄﾜﾝ</t>
    </r>
    <r>
      <rPr>
        <sz val="10.5"/>
        <rFont val="Times New Roman"/>
        <family val="1"/>
      </rPr>
      <t xml:space="preserve">) </t>
    </r>
    <r>
      <rPr>
        <sz val="10.5"/>
        <rFont val="ＭＳ 明朝"/>
        <family val="1"/>
      </rPr>
      <t>式</t>
    </r>
  </si>
  <si>
    <t>[ kg/kg ]</t>
  </si>
  <si>
    <r>
      <t>H</t>
    </r>
    <r>
      <rPr>
        <sz val="11"/>
        <color indexed="10"/>
        <rFont val="ＭＳ Ｐゴシック"/>
        <family val="3"/>
      </rPr>
      <t>s</t>
    </r>
  </si>
  <si>
    <t xml:space="preserve">  φ [%] =</t>
  </si>
  <si>
    <t>---</t>
  </si>
  <si>
    <r>
      <rPr>
        <b/>
        <i/>
        <sz val="11"/>
        <color indexed="12"/>
        <rFont val="ＭＳ Ｐゴシック"/>
        <family val="3"/>
      </rPr>
      <t>T</t>
    </r>
    <r>
      <rPr>
        <b/>
        <sz val="11"/>
        <color indexed="12"/>
        <rFont val="ＭＳ Ｐゴシック"/>
        <family val="3"/>
      </rPr>
      <t xml:space="preserve"> [℃]</t>
    </r>
  </si>
  <si>
    <r>
      <rPr>
        <b/>
        <i/>
        <sz val="11"/>
        <color indexed="10"/>
        <rFont val="ＭＳ Ｐゴシック"/>
        <family val="3"/>
      </rPr>
      <t>H</t>
    </r>
    <r>
      <rPr>
        <b/>
        <sz val="11"/>
        <color indexed="10"/>
        <rFont val="ＭＳ Ｐゴシック"/>
        <family val="3"/>
      </rPr>
      <t xml:space="preserve"> [kg/kg]</t>
    </r>
  </si>
  <si>
    <t>H</t>
  </si>
  <si>
    <t>演習</t>
  </si>
  <si>
    <t>初歩から学ぶ乾燥技術， p.29 ▼3-1-4</t>
  </si>
  <si>
    <t>⇒⇒⇒</t>
  </si>
  <si>
    <r>
      <t xml:space="preserve"> </t>
    </r>
    <r>
      <rPr>
        <b/>
        <sz val="11"/>
        <color indexed="12"/>
        <rFont val="ＭＳ Ｐゴシック"/>
        <family val="3"/>
      </rPr>
      <t>温度</t>
    </r>
    <r>
      <rPr>
        <b/>
        <i/>
        <sz val="11"/>
        <color indexed="12"/>
        <rFont val="ＭＳ Ｐゴシック"/>
        <family val="3"/>
      </rPr>
      <t>T</t>
    </r>
    <r>
      <rPr>
        <sz val="11"/>
        <color indexed="12"/>
        <rFont val="ＭＳ Ｐゴシック"/>
        <family val="3"/>
      </rPr>
      <t xml:space="preserve"> </t>
    </r>
    <r>
      <rPr>
        <b/>
        <sz val="11"/>
        <color indexed="12"/>
        <rFont val="ＭＳ Ｐゴシック"/>
        <family val="3"/>
      </rPr>
      <t>[℃]</t>
    </r>
    <r>
      <rPr>
        <sz val="11"/>
        <color indexed="12"/>
        <rFont val="ＭＳ Ｐゴシック"/>
        <family val="3"/>
      </rPr>
      <t>，</t>
    </r>
    <r>
      <rPr>
        <b/>
        <sz val="11"/>
        <color indexed="12"/>
        <rFont val="ＭＳ Ｐゴシック"/>
        <family val="3"/>
      </rPr>
      <t>関係</t>
    </r>
    <r>
      <rPr>
        <sz val="11"/>
        <color indexed="12"/>
        <rFont val="ＭＳ Ｐゴシック"/>
        <family val="3"/>
      </rPr>
      <t>(相対)</t>
    </r>
    <r>
      <rPr>
        <b/>
        <sz val="11"/>
        <color indexed="12"/>
        <rFont val="ＭＳ Ｐゴシック"/>
        <family val="3"/>
      </rPr>
      <t>湿度</t>
    </r>
    <r>
      <rPr>
        <b/>
        <sz val="11"/>
        <color indexed="12"/>
        <rFont val="Times New Roman"/>
        <family val="1"/>
      </rPr>
      <t>φ</t>
    </r>
    <r>
      <rPr>
        <b/>
        <sz val="11"/>
        <color indexed="12"/>
        <rFont val="ＭＳ Ｐゴシック"/>
        <family val="3"/>
      </rPr>
      <t xml:space="preserve"> [％] </t>
    </r>
    <r>
      <rPr>
        <b/>
        <sz val="11"/>
        <rFont val="ＭＳ Ｐゴシック"/>
        <family val="3"/>
      </rPr>
      <t>における</t>
    </r>
    <r>
      <rPr>
        <b/>
        <sz val="11"/>
        <color indexed="10"/>
        <rFont val="ＭＳ Ｐゴシック"/>
        <family val="3"/>
      </rPr>
      <t>絶対湿度</t>
    </r>
    <r>
      <rPr>
        <sz val="11"/>
        <rFont val="ＭＳ Ｐゴシック"/>
        <family val="3"/>
      </rPr>
      <t xml:space="preserve"> </t>
    </r>
    <r>
      <rPr>
        <b/>
        <i/>
        <sz val="11"/>
        <color indexed="10"/>
        <rFont val="ＭＳ Ｐゴシック"/>
        <family val="3"/>
      </rPr>
      <t>H</t>
    </r>
    <r>
      <rPr>
        <sz val="11"/>
        <rFont val="ＭＳ Ｐゴシック"/>
        <family val="3"/>
      </rPr>
      <t xml:space="preserve"> </t>
    </r>
    <r>
      <rPr>
        <b/>
        <sz val="11"/>
        <color indexed="10"/>
        <rFont val="ＭＳ Ｐゴシック"/>
        <family val="3"/>
      </rPr>
      <t>[kg/kg]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を求める。</t>
    </r>
  </si>
  <si>
    <t>注意 ：</t>
  </si>
  <si>
    <r>
      <rPr>
        <b/>
        <sz val="10"/>
        <color indexed="12"/>
        <rFont val="ＭＳ Ｐゴシック"/>
        <family val="3"/>
      </rPr>
      <t>水色の□</t>
    </r>
    <r>
      <rPr>
        <sz val="10"/>
        <rFont val="ＭＳ Ｐゴシック"/>
        <family val="3"/>
      </rPr>
      <t>内に</t>
    </r>
    <r>
      <rPr>
        <b/>
        <sz val="10"/>
        <color indexed="10"/>
        <rFont val="ＭＳ Ｐゴシック"/>
        <family val="3"/>
      </rPr>
      <t>半角</t>
    </r>
    <r>
      <rPr>
        <sz val="10"/>
        <rFont val="ＭＳ Ｐゴシック"/>
        <family val="3"/>
      </rPr>
      <t>で数値を入力する。</t>
    </r>
    <r>
      <rPr>
        <b/>
        <sz val="10"/>
        <rFont val="ＭＳ Ｐゴシック"/>
        <family val="3"/>
      </rPr>
      <t xml:space="preserve">⇒⇒⇒ </t>
    </r>
    <r>
      <rPr>
        <b/>
        <sz val="10"/>
        <color indexed="10"/>
        <rFont val="ＭＳ Ｐゴシック"/>
        <family val="3"/>
      </rPr>
      <t>ピンク色の□</t>
    </r>
    <r>
      <rPr>
        <sz val="10"/>
        <rFont val="ＭＳ Ｐゴシック"/>
        <family val="3"/>
      </rPr>
      <t>内に</t>
    </r>
    <r>
      <rPr>
        <b/>
        <sz val="10"/>
        <color indexed="10"/>
        <rFont val="ＭＳ Ｐゴシック"/>
        <family val="3"/>
      </rPr>
      <t>解</t>
    </r>
    <r>
      <rPr>
        <sz val="10"/>
        <rFont val="ＭＳ Ｐゴシック"/>
        <family val="3"/>
      </rPr>
      <t>が表示される。</t>
    </r>
  </si>
  <si>
    <r>
      <rPr>
        <b/>
        <sz val="11"/>
        <color indexed="12"/>
        <rFont val="Times New Roman"/>
        <family val="1"/>
      </rPr>
      <t>φ</t>
    </r>
    <r>
      <rPr>
        <b/>
        <sz val="11"/>
        <color indexed="12"/>
        <rFont val="ＭＳ Ｐゴシック"/>
        <family val="3"/>
      </rPr>
      <t xml:space="preserve"> [％]</t>
    </r>
  </si>
  <si>
    <r>
      <rPr>
        <b/>
        <sz val="11"/>
        <color indexed="10"/>
        <rFont val="ＭＳ Ｐゴシック"/>
        <family val="3"/>
      </rPr>
      <t>表１　全圧 101.3 kPa</t>
    </r>
    <r>
      <rPr>
        <sz val="11"/>
        <color indexed="10"/>
        <rFont val="ＭＳ Ｐゴシック"/>
        <family val="3"/>
      </rPr>
      <t xml:space="preserve"> のとき</t>
    </r>
  </si>
  <si>
    <r>
      <t>図１A</t>
    </r>
    <r>
      <rPr>
        <b/>
        <sz val="11"/>
        <color indexed="10"/>
        <rFont val="ＭＳ Ｐゴシック"/>
        <family val="3"/>
      </rPr>
      <t>　全圧 101.3 kPa</t>
    </r>
    <r>
      <rPr>
        <sz val="11"/>
        <color indexed="10"/>
        <rFont val="ＭＳ Ｐゴシック"/>
        <family val="3"/>
      </rPr>
      <t xml:space="preserve"> のとき</t>
    </r>
  </si>
  <si>
    <r>
      <t>図１B</t>
    </r>
    <r>
      <rPr>
        <b/>
        <sz val="11"/>
        <color indexed="10"/>
        <rFont val="ＭＳ Ｐゴシック"/>
        <family val="3"/>
      </rPr>
      <t>　全圧 101.3 kPa</t>
    </r>
    <r>
      <rPr>
        <sz val="11"/>
        <color indexed="10"/>
        <rFont val="ＭＳ Ｐゴシック"/>
        <family val="3"/>
      </rPr>
      <t xml:space="preserve"> のとき</t>
    </r>
  </si>
  <si>
    <t>(基準 ： 乾き空気1kgあたり）</t>
  </si>
  <si>
    <r>
      <t xml:space="preserve">図1 ● </t>
    </r>
    <r>
      <rPr>
        <b/>
        <sz val="11"/>
        <rFont val="ＭＳ Ｐゴシック"/>
        <family val="3"/>
      </rPr>
      <t>印</t>
    </r>
  </si>
  <si>
    <t>030301_絶対湿度_WS_080814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</si>
</sst>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_);[Red]\(0\)"/>
    <numFmt numFmtId="180" formatCode="0.00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name val="ＭＳ 明朝"/>
      <family val="1"/>
    </font>
    <font>
      <sz val="10.5"/>
      <name val="Times New Roman"/>
      <family val="1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vertAlign val="subscript"/>
      <sz val="10.5"/>
      <color indexed="10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ＭＳ 明朝"/>
      <family val="1"/>
    </font>
    <font>
      <b/>
      <i/>
      <sz val="10.5"/>
      <color indexed="10"/>
      <name val="Times New Roman"/>
      <family val="1"/>
    </font>
    <font>
      <sz val="10"/>
      <name val="ＭＳ Ｐゴシック"/>
      <family val="3"/>
    </font>
    <font>
      <b/>
      <sz val="11"/>
      <name val="Times New Roman"/>
      <family val="1"/>
    </font>
    <font>
      <b/>
      <sz val="10.5"/>
      <color indexed="56"/>
      <name val="ＭＳ 明朝"/>
      <family val="1"/>
    </font>
    <font>
      <b/>
      <sz val="10.5"/>
      <color indexed="56"/>
      <name val="Times New Roman"/>
      <family val="1"/>
    </font>
    <font>
      <b/>
      <i/>
      <sz val="10.5"/>
      <color indexed="56"/>
      <name val="Times New Roman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b/>
      <sz val="11"/>
      <color indexed="12"/>
      <name val="Times New Roman"/>
      <family val="1"/>
    </font>
    <font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0"/>
      <color indexed="12"/>
      <name val="Times New Roman"/>
      <family val="1"/>
    </font>
    <font>
      <i/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Ｐゴシック"/>
      <family val="3"/>
    </font>
    <font>
      <b/>
      <i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0000FF"/>
      <name val="ＭＳ Ｐゴシック"/>
      <family val="3"/>
    </font>
    <font>
      <b/>
      <sz val="10"/>
      <color rgb="FFFF0000"/>
      <name val="ＭＳ Ｐゴシック"/>
      <family val="3"/>
    </font>
    <font>
      <b/>
      <i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  <font>
      <sz val="11"/>
      <color rgb="FF0000FF"/>
      <name val="Calibri"/>
      <family val="3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rgb="FF0000FF"/>
      <name val="Times New Roman"/>
      <family val="1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179" fontId="79" fillId="0" borderId="10" xfId="0" applyNumberFormat="1" applyFont="1" applyBorder="1" applyAlignment="1">
      <alignment vertical="center"/>
    </xf>
    <xf numFmtId="179" fontId="78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8" fontId="83" fillId="0" borderId="14" xfId="0" applyNumberFormat="1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85" fontId="25" fillId="0" borderId="13" xfId="0" applyNumberFormat="1" applyFont="1" applyBorder="1" applyAlignment="1">
      <alignment vertical="center"/>
    </xf>
    <xf numFmtId="185" fontId="18" fillId="0" borderId="13" xfId="0" applyNumberFormat="1" applyFont="1" applyBorder="1" applyAlignment="1">
      <alignment vertical="center"/>
    </xf>
    <xf numFmtId="180" fontId="84" fillId="0" borderId="13" xfId="0" applyNumberFormat="1" applyFont="1" applyBorder="1" applyAlignment="1">
      <alignment horizontal="right" vertical="center"/>
    </xf>
    <xf numFmtId="180" fontId="85" fillId="0" borderId="13" xfId="0" applyNumberFormat="1" applyFont="1" applyBorder="1" applyAlignment="1">
      <alignment horizontal="right" vertical="center"/>
    </xf>
    <xf numFmtId="180" fontId="67" fillId="0" borderId="13" xfId="0" applyNumberFormat="1" applyFont="1" applyBorder="1" applyAlignment="1">
      <alignment horizontal="right" vertical="center"/>
    </xf>
    <xf numFmtId="180" fontId="86" fillId="0" borderId="13" xfId="0" applyNumberFormat="1" applyFont="1" applyBorder="1" applyAlignment="1">
      <alignment horizontal="right" vertical="center"/>
    </xf>
    <xf numFmtId="0" fontId="87" fillId="0" borderId="14" xfId="0" applyNumberFormat="1" applyFont="1" applyBorder="1" applyAlignment="1" quotePrefix="1">
      <alignment horizontal="center" vertical="center"/>
    </xf>
    <xf numFmtId="0" fontId="88" fillId="0" borderId="14" xfId="0" applyNumberFormat="1" applyFont="1" applyBorder="1" applyAlignment="1" quotePrefix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8" fontId="89" fillId="33" borderId="14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179" fontId="79" fillId="0" borderId="11" xfId="0" applyNumberFormat="1" applyFont="1" applyBorder="1" applyAlignment="1">
      <alignment vertical="center"/>
    </xf>
    <xf numFmtId="185" fontId="18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8" fontId="83" fillId="0" borderId="0" xfId="0" applyNumberFormat="1" applyFont="1" applyFill="1" applyBorder="1" applyAlignment="1">
      <alignment horizontal="center" vertical="center"/>
    </xf>
    <xf numFmtId="178" fontId="89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179" fontId="79" fillId="0" borderId="0" xfId="0" applyNumberFormat="1" applyFont="1" applyFill="1" applyBorder="1" applyAlignment="1">
      <alignment vertical="center"/>
    </xf>
    <xf numFmtId="185" fontId="25" fillId="0" borderId="0" xfId="0" applyNumberFormat="1" applyFont="1" applyFill="1" applyBorder="1" applyAlignment="1">
      <alignment vertical="center"/>
    </xf>
    <xf numFmtId="180" fontId="84" fillId="0" borderId="0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>
      <alignment horizontal="right" vertical="center"/>
    </xf>
    <xf numFmtId="179" fontId="78" fillId="0" borderId="0" xfId="0" applyNumberFormat="1" applyFont="1" applyFill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80" fontId="67" fillId="0" borderId="0" xfId="0" applyNumberFormat="1" applyFont="1" applyFill="1" applyBorder="1" applyAlignment="1">
      <alignment horizontal="right" vertical="center"/>
    </xf>
    <xf numFmtId="180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 quotePrefix="1">
      <alignment horizontal="center" vertical="center"/>
    </xf>
    <xf numFmtId="0" fontId="88" fillId="0" borderId="0" xfId="0" applyNumberFormat="1" applyFont="1" applyFill="1" applyBorder="1" applyAlignment="1" quotePrefix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right" vertical="center"/>
    </xf>
    <xf numFmtId="0" fontId="90" fillId="0" borderId="16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（温度，関係湿度）と絶対湿度の関係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全圧 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101.3 kPa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，基準 ： 乾き空気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あたり</a:t>
            </a:r>
          </a:p>
        </c:rich>
      </c:tx>
      <c:layout>
        <c:manualLayout>
          <c:xMode val="factor"/>
          <c:yMode val="factor"/>
          <c:x val="0.07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065"/>
          <c:w val="0.88175"/>
          <c:h val="0.82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Sheet1!$O$10:$O$34</c:f>
              <c:numCache/>
            </c:numRef>
          </c:xVal>
          <c:yVal>
            <c:numRef>
              <c:f>Sheet1!$Q$10:$Q$34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Sheet1!$O$10:$O$34</c:f>
              <c:numCache/>
            </c:numRef>
          </c:xVal>
          <c:yVal>
            <c:numRef>
              <c:f>Sheet1!$R$10:$R$34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Sheet1!$D$7</c:f>
              <c:numCache/>
            </c:numRef>
          </c:xVal>
          <c:yVal>
            <c:numRef>
              <c:f>Sheet1!$I$7</c:f>
              <c:numCache/>
            </c:numRef>
          </c:yVal>
          <c:smooth val="1"/>
        </c:ser>
        <c:axId val="42457255"/>
        <c:axId val="46570976"/>
      </c:scatterChart>
      <c:valAx>
        <c:axId val="424572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70976"/>
        <c:crosses val="autoZero"/>
        <c:crossBetween val="midCat"/>
        <c:dispUnits/>
        <c:majorUnit val="20"/>
        <c:minorUnit val="5"/>
      </c:valAx>
      <c:valAx>
        <c:axId val="4657097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57255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（温度，関係湿度）と絶対湿度の関係</a:t>
            </a:r>
          </a:p>
        </c:rich>
      </c:tx>
      <c:layout>
        <c:manualLayout>
          <c:xMode val="factor"/>
          <c:yMode val="factor"/>
          <c:x val="0.04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0975"/>
          <c:w val="0.887"/>
          <c:h val="0.84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Sheet1!$O$10:$O$34</c:f>
              <c:numCache/>
            </c:numRef>
          </c:xVal>
          <c:yVal>
            <c:numRef>
              <c:f>Sheet1!$Q$10:$Q$34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Sheet1!$O$10:$O$34</c:f>
              <c:numCache/>
            </c:numRef>
          </c:xVal>
          <c:yVal>
            <c:numRef>
              <c:f>Sheet1!$R$10:$R$34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Sheet1!$D$7</c:f>
              <c:numCache/>
            </c:numRef>
          </c:xVal>
          <c:yVal>
            <c:numRef>
              <c:f>Sheet1!$I$7</c:f>
              <c:numCache/>
            </c:numRef>
          </c:yVal>
          <c:smooth val="1"/>
        </c:ser>
        <c:axId val="16485601"/>
        <c:axId val="14152682"/>
      </c:scatterChart>
      <c:valAx>
        <c:axId val="164856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0.006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2682"/>
        <c:crosses val="autoZero"/>
        <c:crossBetween val="midCat"/>
        <c:dispUnits/>
        <c:majorUnit val="20"/>
        <c:minorUnit val="5"/>
      </c:valAx>
      <c:valAx>
        <c:axId val="1415268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85601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（温度，関係湿度）と絶対湿度の関係</a:t>
            </a:r>
          </a:p>
        </c:rich>
      </c:tx>
      <c:layout>
        <c:manualLayout>
          <c:xMode val="factor"/>
          <c:yMode val="factor"/>
          <c:x val="0.04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0975"/>
          <c:w val="0.887"/>
          <c:h val="0.84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Sheet1!$O$10:$O$34</c:f>
              <c:numCache/>
            </c:numRef>
          </c:xVal>
          <c:yVal>
            <c:numRef>
              <c:f>Sheet1!$Q$10:$Q$34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Sheet1!$O$10:$O$34</c:f>
              <c:numCache/>
            </c:numRef>
          </c:xVal>
          <c:yVal>
            <c:numRef>
              <c:f>Sheet1!$R$10:$R$34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Sheet1!$D$7</c:f>
              <c:numCache/>
            </c:numRef>
          </c:xVal>
          <c:yVal>
            <c:numRef>
              <c:f>Sheet1!$I$7</c:f>
              <c:numCache/>
            </c:numRef>
          </c:yVal>
          <c:smooth val="1"/>
        </c:ser>
        <c:axId val="60265275"/>
        <c:axId val="5516564"/>
      </c:scatterChart>
      <c:valAx>
        <c:axId val="602652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0.006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564"/>
        <c:crosses val="autoZero"/>
        <c:crossBetween val="midCat"/>
        <c:dispUnits/>
        <c:majorUnit val="20"/>
        <c:minorUnit val="5"/>
      </c:valAx>
      <c:valAx>
        <c:axId val="55165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65275"/>
        <c:crosses val="autoZero"/>
        <c:crossBetween val="midCat"/>
        <c:dispUnits/>
        <c:majorUnit val="0.1"/>
        <c:minorUnit val="0.02000000000000000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14</xdr:row>
      <xdr:rowOff>161925</xdr:rowOff>
    </xdr:from>
    <xdr:to>
      <xdr:col>8</xdr:col>
      <xdr:colOff>314325</xdr:colOff>
      <xdr:row>43</xdr:row>
      <xdr:rowOff>161925</xdr:rowOff>
    </xdr:to>
    <xdr:graphicFrame>
      <xdr:nvGraphicFramePr>
        <xdr:cNvPr id="1" name="Chart 6"/>
        <xdr:cNvGraphicFramePr/>
      </xdr:nvGraphicFramePr>
      <xdr:xfrm>
        <a:off x="800100" y="2571750"/>
        <a:ext cx="47148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55</xdr:row>
      <xdr:rowOff>28575</xdr:rowOff>
    </xdr:from>
    <xdr:to>
      <xdr:col>7</xdr:col>
      <xdr:colOff>428625</xdr:colOff>
      <xdr:row>83</xdr:row>
      <xdr:rowOff>19050</xdr:rowOff>
    </xdr:to>
    <xdr:graphicFrame>
      <xdr:nvGraphicFramePr>
        <xdr:cNvPr id="2" name="Chart 6"/>
        <xdr:cNvGraphicFramePr/>
      </xdr:nvGraphicFramePr>
      <xdr:xfrm>
        <a:off x="171450" y="9420225"/>
        <a:ext cx="46386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83</xdr:row>
      <xdr:rowOff>104775</xdr:rowOff>
    </xdr:from>
    <xdr:to>
      <xdr:col>7</xdr:col>
      <xdr:colOff>409575</xdr:colOff>
      <xdr:row>111</xdr:row>
      <xdr:rowOff>104775</xdr:rowOff>
    </xdr:to>
    <xdr:graphicFrame>
      <xdr:nvGraphicFramePr>
        <xdr:cNvPr id="3" name="Chart 6"/>
        <xdr:cNvGraphicFramePr/>
      </xdr:nvGraphicFramePr>
      <xdr:xfrm>
        <a:off x="161925" y="14277975"/>
        <a:ext cx="462915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152400</xdr:colOff>
      <xdr:row>21</xdr:row>
      <xdr:rowOff>152400</xdr:rowOff>
    </xdr:from>
    <xdr:to>
      <xdr:col>7</xdr:col>
      <xdr:colOff>476250</xdr:colOff>
      <xdr:row>23</xdr:row>
      <xdr:rowOff>47625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48100" y="3762375"/>
          <a:ext cx="1009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=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100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  <xdr:twoCellAnchor>
    <xdr:from>
      <xdr:col>5</xdr:col>
      <xdr:colOff>28575</xdr:colOff>
      <xdr:row>61</xdr:row>
      <xdr:rowOff>95250</xdr:rowOff>
    </xdr:from>
    <xdr:to>
      <xdr:col>6</xdr:col>
      <xdr:colOff>352425</xdr:colOff>
      <xdr:row>63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038475" y="10496550"/>
          <a:ext cx="1009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=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100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  <xdr:twoCellAnchor>
    <xdr:from>
      <xdr:col>4</xdr:col>
      <xdr:colOff>552450</xdr:colOff>
      <xdr:row>89</xdr:row>
      <xdr:rowOff>114300</xdr:rowOff>
    </xdr:from>
    <xdr:to>
      <xdr:col>6</xdr:col>
      <xdr:colOff>152400</xdr:colOff>
      <xdr:row>91</xdr:row>
      <xdr:rowOff>19050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828925" y="15297150"/>
          <a:ext cx="1019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=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100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7"/>
  <sheetViews>
    <sheetView tabSelected="1" zoomScale="125" zoomScaleNormal="125" zoomScalePageLayoutView="0" workbookViewId="0" topLeftCell="A1">
      <selection activeCell="E2" sqref="E2"/>
    </sheetView>
  </sheetViews>
  <sheetFormatPr defaultColWidth="9.00390625" defaultRowHeight="13.5"/>
  <cols>
    <col min="1" max="1" width="1.75390625" style="0" customWidth="1"/>
    <col min="2" max="2" width="9.00390625" style="0" bestFit="1" customWidth="1"/>
    <col min="3" max="3" width="9.50390625" style="0" bestFit="1" customWidth="1"/>
    <col min="4" max="5" width="9.625" style="0" bestFit="1" customWidth="1"/>
    <col min="7" max="7" width="9.00390625" style="0" bestFit="1" customWidth="1"/>
    <col min="8" max="8" width="10.75390625" style="0" customWidth="1"/>
    <col min="9" max="9" width="9.75390625" style="0" customWidth="1"/>
    <col min="10" max="10" width="9.00390625" style="0" bestFit="1" customWidth="1"/>
    <col min="11" max="13" width="2.00390625" style="0" customWidth="1"/>
    <col min="14" max="14" width="1.75390625" style="0" customWidth="1"/>
    <col min="17" max="18" width="9.75390625" style="0" customWidth="1"/>
  </cols>
  <sheetData>
    <row r="1" spans="2:23" ht="12.75">
      <c r="B1" s="103" t="s">
        <v>37</v>
      </c>
      <c r="C1" s="103"/>
      <c r="D1" s="103"/>
      <c r="E1" s="88"/>
      <c r="F1" s="88"/>
      <c r="G1" s="11" t="s">
        <v>26</v>
      </c>
      <c r="I1" s="11"/>
      <c r="J1" s="11"/>
      <c r="K1" s="11"/>
      <c r="O1" s="88"/>
      <c r="P1" s="88"/>
      <c r="R1" s="88"/>
      <c r="S1" s="88"/>
      <c r="T1" s="11"/>
      <c r="V1" s="11"/>
      <c r="W1" s="11"/>
    </row>
    <row r="2" spans="2:11" ht="12.75">
      <c r="B2" s="9" t="s">
        <v>4</v>
      </c>
      <c r="C2" s="7"/>
      <c r="F2" s="7"/>
      <c r="G2" s="9"/>
      <c r="H2" s="11"/>
      <c r="I2" s="11"/>
      <c r="J2" s="11"/>
      <c r="K2" s="11"/>
    </row>
    <row r="3" spans="3:17" ht="12.75">
      <c r="C3" s="50" t="s">
        <v>29</v>
      </c>
      <c r="D3" s="96" t="s">
        <v>30</v>
      </c>
      <c r="E3" s="96"/>
      <c r="F3" s="96"/>
      <c r="G3" s="96"/>
      <c r="H3" s="96"/>
      <c r="I3" s="96"/>
      <c r="J3" s="96"/>
      <c r="K3" s="96"/>
      <c r="O3" s="97" t="s">
        <v>32</v>
      </c>
      <c r="P3" s="97"/>
      <c r="Q3" s="97"/>
    </row>
    <row r="4" spans="2:18" ht="13.5" thickBot="1">
      <c r="B4" s="9"/>
      <c r="C4" s="1"/>
      <c r="D4" s="22"/>
      <c r="E4" s="22"/>
      <c r="F4" s="22"/>
      <c r="G4" s="22"/>
      <c r="H4" s="22"/>
      <c r="I4" s="22"/>
      <c r="J4" s="22"/>
      <c r="K4" s="22"/>
      <c r="O4" s="20"/>
      <c r="P4" s="98" t="s">
        <v>35</v>
      </c>
      <c r="Q4" s="98"/>
      <c r="R4" s="98"/>
    </row>
    <row r="5" spans="2:18" ht="14.25" thickBot="1">
      <c r="B5" s="44" t="s">
        <v>25</v>
      </c>
      <c r="C5" s="90" t="s">
        <v>28</v>
      </c>
      <c r="D5" s="90"/>
      <c r="E5" s="90"/>
      <c r="F5" s="90"/>
      <c r="G5" s="90"/>
      <c r="H5" s="90"/>
      <c r="I5" s="90"/>
      <c r="J5" s="90"/>
      <c r="K5" s="22"/>
      <c r="O5" s="48"/>
      <c r="P5" s="47" t="s">
        <v>12</v>
      </c>
      <c r="Q5" s="101" t="s">
        <v>20</v>
      </c>
      <c r="R5" s="102"/>
    </row>
    <row r="6" spans="2:18" ht="13.5" thickBot="1">
      <c r="B6" s="9"/>
      <c r="C6" s="1"/>
      <c r="D6" s="22"/>
      <c r="E6" s="22"/>
      <c r="F6" s="22"/>
      <c r="G6" s="22"/>
      <c r="H6" s="22"/>
      <c r="I6" s="22"/>
      <c r="J6" s="22"/>
      <c r="K6" s="22"/>
      <c r="O6" s="49"/>
      <c r="P6" s="46" t="s">
        <v>1</v>
      </c>
      <c r="Q6" s="32">
        <v>100</v>
      </c>
      <c r="R6" s="45">
        <f>F7</f>
        <v>50</v>
      </c>
    </row>
    <row r="7" spans="2:18" ht="14.25" thickBot="1">
      <c r="B7" s="9"/>
      <c r="C7" s="17" t="s">
        <v>22</v>
      </c>
      <c r="D7" s="21">
        <v>60</v>
      </c>
      <c r="E7" s="52" t="s">
        <v>31</v>
      </c>
      <c r="F7" s="21">
        <v>50</v>
      </c>
      <c r="G7" s="2" t="s">
        <v>27</v>
      </c>
      <c r="H7" s="25" t="s">
        <v>23</v>
      </c>
      <c r="I7" s="85">
        <f>18/29*EXP(H11-H12/(H13+D7+273.15))/(10130000/F7-EXP(H11-H12/(H13+D7+273.15)))</f>
        <v>0.06769296067130198</v>
      </c>
      <c r="J7" s="99" t="s">
        <v>36</v>
      </c>
      <c r="K7" s="100"/>
      <c r="L7" s="100"/>
      <c r="M7" s="11"/>
      <c r="O7" s="12" t="s">
        <v>0</v>
      </c>
      <c r="P7" s="26" t="s">
        <v>3</v>
      </c>
      <c r="Q7" s="29" t="s">
        <v>14</v>
      </c>
      <c r="R7" s="33" t="s">
        <v>14</v>
      </c>
    </row>
    <row r="8" spans="3:18" ht="12.75">
      <c r="C8" s="10"/>
      <c r="D8" s="10"/>
      <c r="E8" s="10"/>
      <c r="F8" s="10"/>
      <c r="G8" s="10"/>
      <c r="H8" s="10"/>
      <c r="I8" s="10"/>
      <c r="J8" s="10"/>
      <c r="O8" s="13" t="s">
        <v>5</v>
      </c>
      <c r="P8" s="27" t="s">
        <v>11</v>
      </c>
      <c r="Q8" s="30" t="s">
        <v>19</v>
      </c>
      <c r="R8" s="34" t="s">
        <v>24</v>
      </c>
    </row>
    <row r="9" spans="3:18" ht="15.75">
      <c r="C9" s="24" t="s">
        <v>15</v>
      </c>
      <c r="D9" s="95" t="s">
        <v>16</v>
      </c>
      <c r="E9" s="95"/>
      <c r="F9" s="95"/>
      <c r="G9" s="95"/>
      <c r="H9" s="95"/>
      <c r="I9" s="95"/>
      <c r="J9" s="95"/>
      <c r="K9" s="95"/>
      <c r="O9" s="14" t="s">
        <v>6</v>
      </c>
      <c r="P9" s="28" t="s">
        <v>2</v>
      </c>
      <c r="Q9" s="31" t="s">
        <v>18</v>
      </c>
      <c r="R9" s="35" t="s">
        <v>18</v>
      </c>
    </row>
    <row r="10" spans="4:18" ht="13.5">
      <c r="D10" s="95" t="s">
        <v>17</v>
      </c>
      <c r="E10" s="95"/>
      <c r="F10" s="18"/>
      <c r="G10" s="18"/>
      <c r="H10" s="18"/>
      <c r="I10" s="18"/>
      <c r="O10" s="15">
        <v>0</v>
      </c>
      <c r="P10" s="36">
        <f>EXP(H11-H12/(H13+O10+273.15))*0.001</f>
        <v>0.5931042204821164</v>
      </c>
      <c r="Q10" s="38">
        <f>18/29*P10/(101.3-P10)</f>
        <v>0.0036554959940212992</v>
      </c>
      <c r="R10" s="39">
        <f>18/29*P10/(10130/F7-P10)</f>
        <v>0.0018223816205470067</v>
      </c>
    </row>
    <row r="11" spans="2:18" ht="13.5">
      <c r="B11" s="8"/>
      <c r="C11" s="23"/>
      <c r="D11" s="23"/>
      <c r="E11" s="23"/>
      <c r="F11" s="23"/>
      <c r="G11" s="2" t="s">
        <v>7</v>
      </c>
      <c r="H11" s="19">
        <v>23.1964</v>
      </c>
      <c r="O11" s="16">
        <v>4</v>
      </c>
      <c r="P11" s="37">
        <f>EXP(H11-H12/(H13+O11+273.15))*0.001</f>
        <v>0.7934932376479721</v>
      </c>
      <c r="Q11" s="40">
        <f>18/29*P11/(101.3-P11)</f>
        <v>0.0049003100388506264</v>
      </c>
      <c r="R11" s="41">
        <f>18/29*P11/(10130/F7-P11)</f>
        <v>0.002440521130655846</v>
      </c>
    </row>
    <row r="12" spans="7:18" ht="13.5">
      <c r="G12" s="2" t="s">
        <v>8</v>
      </c>
      <c r="H12" s="19">
        <v>3816.44</v>
      </c>
      <c r="I12" s="94" t="s">
        <v>10</v>
      </c>
      <c r="J12" s="94"/>
      <c r="O12" s="16">
        <v>8</v>
      </c>
      <c r="P12" s="37">
        <f>EXP(H11-H12/(H13+O12+273.15))*0.001</f>
        <v>1.0511202842514062</v>
      </c>
      <c r="Q12" s="40">
        <f aca="true" t="shared" si="0" ref="Q12:Q34">18/29*P12/(101.3-P12)</f>
        <v>0.006507997781388106</v>
      </c>
      <c r="R12" s="41">
        <f>18/29*P12/(10130/F7-P12)</f>
        <v>0.0032370285942390988</v>
      </c>
    </row>
    <row r="13" spans="2:18" ht="13.5">
      <c r="B13" s="2"/>
      <c r="G13" s="2" t="s">
        <v>9</v>
      </c>
      <c r="H13" s="19">
        <v>-46.13</v>
      </c>
      <c r="I13" s="92" t="s">
        <v>13</v>
      </c>
      <c r="J13" s="92"/>
      <c r="K13" s="51"/>
      <c r="O13" s="16">
        <v>12</v>
      </c>
      <c r="P13" s="37">
        <f>EXP(H11-H12/(H13+O13+273.15))*0.001</f>
        <v>1.3793504134964585</v>
      </c>
      <c r="Q13" s="40">
        <f t="shared" si="0"/>
        <v>0.008568284294167406</v>
      </c>
      <c r="R13" s="41">
        <f>18/29*P13/(10130/F7-P13)</f>
        <v>0.004254774717576837</v>
      </c>
    </row>
    <row r="14" spans="2:18" ht="13.5">
      <c r="B14" s="2"/>
      <c r="G14" s="2"/>
      <c r="H14" s="19"/>
      <c r="J14" s="19"/>
      <c r="K14" s="19"/>
      <c r="O14" s="16">
        <v>16</v>
      </c>
      <c r="P14" s="37">
        <f>EXP(H11-H12/(H13+O14+273.15))*0.001</f>
        <v>1.7939552988102785</v>
      </c>
      <c r="Q14" s="40">
        <f t="shared" si="0"/>
        <v>0.011190169392794318</v>
      </c>
      <c r="R14" s="41">
        <f>18/29*P14/(10130/F7-P14)</f>
        <v>0.005545099488763942</v>
      </c>
    </row>
    <row r="15" spans="2:18" ht="13.5" customHeight="1">
      <c r="B15" s="56"/>
      <c r="C15" s="83"/>
      <c r="D15" s="83"/>
      <c r="E15" s="86"/>
      <c r="F15" s="86"/>
      <c r="G15" s="86"/>
      <c r="K15" s="20"/>
      <c r="O15" s="15">
        <v>20</v>
      </c>
      <c r="P15" s="36">
        <f>EXP(H11-H12/(H13+O15+273.15))*0.001</f>
        <v>2.3134077128596253</v>
      </c>
      <c r="Q15" s="38">
        <f t="shared" si="0"/>
        <v>0.014506088172050208</v>
      </c>
      <c r="R15" s="39">
        <f>18/29*P15/(10130/F7-P15)</f>
        <v>0.007169267893426721</v>
      </c>
    </row>
    <row r="16" spans="2:18" ht="13.5">
      <c r="B16" s="57"/>
      <c r="C16" s="57"/>
      <c r="D16" s="57"/>
      <c r="E16" s="57"/>
      <c r="O16" s="16">
        <v>24</v>
      </c>
      <c r="P16" s="37">
        <f>EXP(H11-H12/(H13+O16+273.15))*0.001</f>
        <v>2.959191042310625</v>
      </c>
      <c r="Q16" s="40">
        <f t="shared" si="0"/>
        <v>0.018677284507912936</v>
      </c>
      <c r="R16" s="41">
        <f>18/29*P16/(10130/F7-P16)</f>
        <v>0.009200219520400486</v>
      </c>
    </row>
    <row r="17" spans="2:18" ht="13.5">
      <c r="B17" s="58"/>
      <c r="C17" s="59"/>
      <c r="D17" s="84"/>
      <c r="E17" s="84"/>
      <c r="F17" s="87"/>
      <c r="G17" s="87"/>
      <c r="H17" s="87"/>
      <c r="O17" s="16">
        <v>28</v>
      </c>
      <c r="P17" s="37">
        <f>EXP(H11-H12/(H13+O17+273.15))*0.001</f>
        <v>3.756122195256021</v>
      </c>
      <c r="Q17" s="40">
        <f t="shared" si="0"/>
        <v>0.023900897141137897</v>
      </c>
      <c r="R17" s="41">
        <f>18/29*P17/(10130/F7-P17)</f>
        <v>0.01172470692031177</v>
      </c>
    </row>
    <row r="18" spans="2:18" ht="13.5">
      <c r="B18" s="60"/>
      <c r="C18" s="61"/>
      <c r="D18" s="62"/>
      <c r="E18" s="63"/>
      <c r="O18" s="16">
        <v>32</v>
      </c>
      <c r="P18" s="37">
        <f>EXP(H11-H12/(H13+O18+273.15))*0.001</f>
        <v>4.732686057005846</v>
      </c>
      <c r="Q18" s="40">
        <f t="shared" si="0"/>
        <v>0.030419498656619352</v>
      </c>
      <c r="R18" s="41">
        <f>18/29*P18/(10130/F7-P18)</f>
        <v>0.014845955192015979</v>
      </c>
    </row>
    <row r="19" spans="2:18" ht="13.5">
      <c r="B19" s="64"/>
      <c r="C19" s="65"/>
      <c r="D19" s="66"/>
      <c r="E19" s="64"/>
      <c r="O19" s="16">
        <v>36</v>
      </c>
      <c r="P19" s="37">
        <f>EXP(H11-H12/(H13+O19+273.15))*0.001</f>
        <v>5.9213794773368855</v>
      </c>
      <c r="Q19" s="40">
        <f t="shared" si="0"/>
        <v>0.038534201541108835</v>
      </c>
      <c r="R19" s="41">
        <f>18/29*P19/(10130/F7-P19)</f>
        <v>0.018687028494333645</v>
      </c>
    </row>
    <row r="20" spans="2:18" ht="13.5">
      <c r="B20" s="67"/>
      <c r="C20" s="68"/>
      <c r="D20" s="69"/>
      <c r="E20" s="67"/>
      <c r="O20" s="15">
        <v>40</v>
      </c>
      <c r="P20" s="36">
        <f>EXP(H11-H12/(H13+O20+273.15))*0.001</f>
        <v>7.359062630365198</v>
      </c>
      <c r="Q20" s="38">
        <f t="shared" si="0"/>
        <v>0.04862304096946365</v>
      </c>
      <c r="R20" s="39">
        <f>18/29*P20/(10130/F7-P20)</f>
        <v>0.023395165522002714</v>
      </c>
    </row>
    <row r="21" spans="2:18" ht="13.5">
      <c r="B21" s="70"/>
      <c r="C21" s="71"/>
      <c r="D21" s="72"/>
      <c r="E21" s="70"/>
      <c r="O21" s="16">
        <v>44</v>
      </c>
      <c r="P21" s="37">
        <f>EXP(H11-H12/(H13+O21+273.15))*0.001</f>
        <v>9.087315478158681</v>
      </c>
      <c r="Q21" s="40">
        <f t="shared" si="0"/>
        <v>0.06116731922326018</v>
      </c>
      <c r="R21" s="41">
        <f>18/29*P21/(10130/F7-P21)</f>
        <v>0.02914745730760937</v>
      </c>
    </row>
    <row r="22" spans="2:18" ht="13.5">
      <c r="B22" s="73"/>
      <c r="C22" s="74"/>
      <c r="D22" s="75"/>
      <c r="E22" s="76"/>
      <c r="O22" s="16">
        <v>48</v>
      </c>
      <c r="P22" s="37">
        <f>EXP(H11-H12/(H13+O22+273.15))*0.001</f>
        <v>11.152796991476833</v>
      </c>
      <c r="Q22" s="40">
        <f t="shared" si="0"/>
        <v>0.07679024404332539</v>
      </c>
      <c r="R22" s="41">
        <f>18/29*P22/(10130/F7-P22)</f>
        <v>0.036158406130067655</v>
      </c>
    </row>
    <row r="23" spans="2:18" ht="13.5">
      <c r="B23" s="77"/>
      <c r="C23" s="78"/>
      <c r="D23" s="79"/>
      <c r="E23" s="80"/>
      <c r="O23" s="16">
        <v>52</v>
      </c>
      <c r="P23" s="37">
        <f>EXP(H11-H12/(H13+O23+273.15))*0.001</f>
        <v>13.607604735341909</v>
      </c>
      <c r="Q23" s="40">
        <f t="shared" si="0"/>
        <v>0.09631507344977076</v>
      </c>
      <c r="R23" s="41">
        <f>18/29*P23/(10130/F7-P23)</f>
        <v>0.044690155278863275</v>
      </c>
    </row>
    <row r="24" spans="2:18" ht="13.5">
      <c r="B24" s="77"/>
      <c r="C24" s="78"/>
      <c r="D24" s="79"/>
      <c r="E24" s="80"/>
      <c r="O24" s="16">
        <v>56</v>
      </c>
      <c r="P24" s="37">
        <f>EXP(H11-H12/(H13+O24+273.15))*0.001</f>
        <v>16.509632412608518</v>
      </c>
      <c r="Q24" s="40">
        <f t="shared" si="0"/>
        <v>0.12085521434546881</v>
      </c>
      <c r="R24" s="41">
        <f>18/29*P24/(10130/F7-P24)</f>
        <v>0.055066568904448734</v>
      </c>
    </row>
    <row r="25" spans="2:18" ht="13.5">
      <c r="B25" s="77"/>
      <c r="C25" s="78"/>
      <c r="D25" s="79"/>
      <c r="E25" s="80"/>
      <c r="O25" s="15">
        <v>60</v>
      </c>
      <c r="P25" s="36">
        <f>EXP(H11-H12/(H13+O25+273.15))*0.001</f>
        <v>19.92292297387042</v>
      </c>
      <c r="Q25" s="38">
        <f t="shared" si="0"/>
        <v>0.15195866750912643</v>
      </c>
      <c r="R25" s="39">
        <f>18/29*P25/(10130/F7-P25)</f>
        <v>0.06769296067130198</v>
      </c>
    </row>
    <row r="26" spans="2:18" ht="13.5">
      <c r="B26" s="77"/>
      <c r="C26" s="78"/>
      <c r="D26" s="79"/>
      <c r="E26" s="80"/>
      <c r="O26" s="16">
        <v>64</v>
      </c>
      <c r="P26" s="37">
        <f>EXP(H11-H12/(H13+O26+273.15))*0.001</f>
        <v>23.918014945038387</v>
      </c>
      <c r="Q26" s="40">
        <f t="shared" si="0"/>
        <v>0.19184910335526004</v>
      </c>
      <c r="R26" s="41">
        <f>18/29*P26/(10130/F7-P26)</f>
        <v>0.0830842820784539</v>
      </c>
    </row>
    <row r="27" spans="2:18" ht="13.5">
      <c r="B27" s="73"/>
      <c r="C27" s="74"/>
      <c r="D27" s="75"/>
      <c r="E27" s="76"/>
      <c r="O27" s="16">
        <v>68</v>
      </c>
      <c r="P27" s="37">
        <f>EXP(H11-H12/(H13+O27+273.15))*0.001</f>
        <v>28.57227969250358</v>
      </c>
      <c r="Q27" s="40">
        <f t="shared" si="0"/>
        <v>0.2438481277131661</v>
      </c>
      <c r="R27" s="41">
        <f>18/29*P27/(10130/F7-P27)</f>
        <v>0.10190628480620208</v>
      </c>
    </row>
    <row r="28" spans="2:18" ht="13.5">
      <c r="B28" s="77"/>
      <c r="C28" s="78"/>
      <c r="D28" s="79"/>
      <c r="E28" s="80"/>
      <c r="O28" s="16">
        <v>72</v>
      </c>
      <c r="P28" s="37">
        <f>EXP(H11-H12/(H13+O28+273.15))*0.001</f>
        <v>33.97024743745672</v>
      </c>
      <c r="Q28" s="40">
        <f t="shared" si="0"/>
        <v>0.3131599384460909</v>
      </c>
      <c r="R28" s="41">
        <f>18/29*P28/(10130/F7-P28)</f>
        <v>0.12503713518915563</v>
      </c>
    </row>
    <row r="29" spans="2:18" ht="13.5">
      <c r="B29" s="77"/>
      <c r="C29" s="78"/>
      <c r="D29" s="79"/>
      <c r="E29" s="80"/>
      <c r="O29" s="16">
        <v>76</v>
      </c>
      <c r="P29" s="37">
        <f>EXP(H11-H12/(H13+O29+273.15))*0.001</f>
        <v>40.20391994297698</v>
      </c>
      <c r="Q29" s="40">
        <f t="shared" si="0"/>
        <v>0.40844121558527424</v>
      </c>
      <c r="R29" s="41">
        <f>18/29*P29/(10130/F7-P29)</f>
        <v>0.15366231252148094</v>
      </c>
    </row>
    <row r="30" spans="2:18" ht="13.5">
      <c r="B30" s="77"/>
      <c r="C30" s="78"/>
      <c r="D30" s="79"/>
      <c r="E30" s="80"/>
      <c r="O30" s="15">
        <v>80</v>
      </c>
      <c r="P30" s="36">
        <f>EXP(H11-H12/(H13+O30+273.15))*0.001</f>
        <v>47.37306792713644</v>
      </c>
      <c r="Q30" s="38">
        <f t="shared" si="0"/>
        <v>0.5452558131143892</v>
      </c>
      <c r="R30" s="39">
        <f>18/29*P30/(10130/F7-P30)</f>
        <v>0.18942571887171888</v>
      </c>
    </row>
    <row r="31" spans="2:18" ht="13.5">
      <c r="B31" s="77"/>
      <c r="C31" s="78"/>
      <c r="D31" s="79"/>
      <c r="E31" s="80"/>
      <c r="O31" s="16">
        <v>84</v>
      </c>
      <c r="P31" s="37">
        <f>EXP(H11-H12/(H13+O31+273.15))*0.001</f>
        <v>55.58551139974854</v>
      </c>
      <c r="Q31" s="40">
        <f t="shared" si="0"/>
        <v>0.7547137233665219</v>
      </c>
      <c r="R31" s="41">
        <f>18/29*P31/(10130/F7-P31)</f>
        <v>0.23467994366939682</v>
      </c>
    </row>
    <row r="32" spans="2:18" ht="13.5">
      <c r="B32" s="73"/>
      <c r="C32" s="74"/>
      <c r="D32" s="75"/>
      <c r="E32" s="76"/>
      <c r="O32" s="16">
        <v>88</v>
      </c>
      <c r="P32" s="37">
        <f>EXP(H11-H12/(H13+O32+273.15))*0.001</f>
        <v>64.95738127670502</v>
      </c>
      <c r="Q32" s="40">
        <f t="shared" si="0"/>
        <v>1.1093965157689005</v>
      </c>
      <c r="R32" s="41">
        <f>18/29*P32/(10130/F7-P32)</f>
        <v>0.29292071714062407</v>
      </c>
    </row>
    <row r="33" spans="2:18" ht="13.5">
      <c r="B33" s="77"/>
      <c r="C33" s="78"/>
      <c r="D33" s="79"/>
      <c r="E33" s="80"/>
      <c r="O33" s="16">
        <v>92</v>
      </c>
      <c r="P33" s="37">
        <f>EXP(H11-H12/(H13+O33+273.15))*0.001</f>
        <v>75.6133607913542</v>
      </c>
      <c r="Q33" s="40">
        <f t="shared" si="0"/>
        <v>1.8271144953916774</v>
      </c>
      <c r="R33" s="41">
        <f>18/29*P33/(10130/F7-P33)</f>
        <v>0.3695855810381789</v>
      </c>
    </row>
    <row r="34" spans="2:18" ht="13.5">
      <c r="B34" s="77"/>
      <c r="C34" s="78"/>
      <c r="D34" s="79"/>
      <c r="E34" s="80"/>
      <c r="O34" s="16">
        <v>96</v>
      </c>
      <c r="P34" s="37">
        <f>EXP(H11-H12/(H13+O34+273.15))*0.001</f>
        <v>87.68690539443777</v>
      </c>
      <c r="Q34" s="40">
        <f t="shared" si="0"/>
        <v>3.998088358996006</v>
      </c>
      <c r="R34" s="41">
        <f>18/29*P34/(10130/F7-P34)</f>
        <v>0.4736305749943246</v>
      </c>
    </row>
    <row r="35" spans="2:18" ht="13.5">
      <c r="B35" s="77"/>
      <c r="C35" s="78"/>
      <c r="D35" s="79"/>
      <c r="E35" s="80"/>
      <c r="O35" s="53">
        <v>100</v>
      </c>
      <c r="P35" s="54">
        <f>EXP(H11-H12/(H13+O35+273.15))*0.001</f>
        <v>101.32044001024673</v>
      </c>
      <c r="Q35" s="42" t="s">
        <v>21</v>
      </c>
      <c r="R35" s="43" t="s">
        <v>21</v>
      </c>
    </row>
    <row r="36" spans="2:5" ht="13.5">
      <c r="B36" s="77"/>
      <c r="C36" s="78"/>
      <c r="D36" s="79"/>
      <c r="E36" s="80"/>
    </row>
    <row r="37" spans="2:5" ht="13.5">
      <c r="B37" s="73"/>
      <c r="C37" s="74"/>
      <c r="D37" s="75"/>
      <c r="E37" s="76"/>
    </row>
    <row r="38" spans="2:5" ht="13.5">
      <c r="B38" s="77"/>
      <c r="C38" s="78"/>
      <c r="D38" s="79"/>
      <c r="E38" s="80"/>
    </row>
    <row r="39" spans="2:5" ht="13.5">
      <c r="B39" s="77"/>
      <c r="C39" s="78"/>
      <c r="D39" s="79"/>
      <c r="E39" s="80"/>
    </row>
    <row r="40" spans="2:5" ht="13.5">
      <c r="B40" s="77"/>
      <c r="C40" s="78"/>
      <c r="D40" s="79"/>
      <c r="E40" s="80"/>
    </row>
    <row r="41" spans="2:5" ht="13.5">
      <c r="B41" s="77"/>
      <c r="C41" s="78"/>
      <c r="D41" s="79"/>
      <c r="E41" s="80"/>
    </row>
    <row r="42" spans="2:5" ht="13.5">
      <c r="B42" s="73"/>
      <c r="C42" s="74"/>
      <c r="D42" s="75"/>
      <c r="E42" s="76"/>
    </row>
    <row r="43" spans="2:5" ht="13.5">
      <c r="B43" s="77"/>
      <c r="C43" s="78"/>
      <c r="D43" s="79"/>
      <c r="E43" s="80"/>
    </row>
    <row r="44" spans="2:5" ht="13.5">
      <c r="B44" s="77"/>
      <c r="C44" s="78"/>
      <c r="D44" s="79"/>
      <c r="E44" s="80"/>
    </row>
    <row r="45" spans="2:11" ht="13.5">
      <c r="B45" s="77"/>
      <c r="C45" s="78"/>
      <c r="D45" s="79"/>
      <c r="E45" s="80"/>
      <c r="F45" s="20"/>
      <c r="G45" s="20"/>
      <c r="H45" s="20"/>
      <c r="I45" s="20"/>
      <c r="J45" s="20"/>
      <c r="K45" s="20"/>
    </row>
    <row r="46" spans="2:11" ht="13.5">
      <c r="B46" s="77"/>
      <c r="C46" s="78"/>
      <c r="D46" s="79"/>
      <c r="E46" s="80"/>
      <c r="F46" s="20"/>
      <c r="G46" s="20"/>
      <c r="H46" s="20"/>
      <c r="I46" s="20"/>
      <c r="J46" s="20"/>
      <c r="K46" s="20"/>
    </row>
    <row r="47" spans="2:11" ht="13.5">
      <c r="B47" s="73"/>
      <c r="C47" s="74"/>
      <c r="D47" s="81"/>
      <c r="E47" s="82"/>
      <c r="F47" s="20"/>
      <c r="G47" s="20"/>
      <c r="H47" s="20"/>
      <c r="I47" s="20"/>
      <c r="J47" s="20"/>
      <c r="K47" s="20"/>
    </row>
    <row r="48" spans="2:5" ht="12.75">
      <c r="B48" s="3"/>
      <c r="C48" s="5"/>
      <c r="D48" s="55"/>
      <c r="E48" s="20"/>
    </row>
    <row r="49" spans="2:5" ht="12.75">
      <c r="B49" s="3"/>
      <c r="C49" s="5"/>
      <c r="D49" s="93"/>
      <c r="E49" s="93"/>
    </row>
    <row r="50" spans="2:3" ht="12.75">
      <c r="B50" s="3"/>
      <c r="C50" s="5"/>
    </row>
    <row r="51" spans="2:3" ht="12.75">
      <c r="B51" s="3"/>
      <c r="C51" s="5"/>
    </row>
    <row r="52" spans="2:3" ht="12.75">
      <c r="B52" s="4"/>
      <c r="C52" s="6"/>
    </row>
    <row r="57" spans="8:13" ht="12.75">
      <c r="H57" s="91" t="s">
        <v>33</v>
      </c>
      <c r="I57" s="91"/>
      <c r="J57" s="91"/>
      <c r="K57" s="91"/>
      <c r="L57" s="91"/>
      <c r="M57" s="91"/>
    </row>
    <row r="59" spans="9:13" ht="12.75">
      <c r="I59" s="89" t="s">
        <v>35</v>
      </c>
      <c r="J59" s="89"/>
      <c r="K59" s="89"/>
      <c r="L59" s="89"/>
      <c r="M59" s="89"/>
    </row>
    <row r="85" spans="8:13" ht="12.75">
      <c r="H85" s="91" t="s">
        <v>34</v>
      </c>
      <c r="I85" s="91"/>
      <c r="J85" s="91"/>
      <c r="K85" s="91"/>
      <c r="L85" s="91"/>
      <c r="M85" s="91"/>
    </row>
    <row r="87" spans="9:13" ht="12.75">
      <c r="I87" s="89" t="s">
        <v>35</v>
      </c>
      <c r="J87" s="89"/>
      <c r="K87" s="89"/>
      <c r="L87" s="89"/>
      <c r="M87" s="89"/>
    </row>
  </sheetData>
  <sheetProtection/>
  <mergeCells count="16">
    <mergeCell ref="D3:K3"/>
    <mergeCell ref="O3:Q3"/>
    <mergeCell ref="P4:R4"/>
    <mergeCell ref="J7:L7"/>
    <mergeCell ref="Q5:R5"/>
    <mergeCell ref="B1:D1"/>
    <mergeCell ref="I59:M59"/>
    <mergeCell ref="I87:M87"/>
    <mergeCell ref="C5:J5"/>
    <mergeCell ref="H57:M57"/>
    <mergeCell ref="H85:M85"/>
    <mergeCell ref="I13:J13"/>
    <mergeCell ref="D49:E49"/>
    <mergeCell ref="I12:J12"/>
    <mergeCell ref="D9:K9"/>
    <mergeCell ref="D10:E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Equation.3" shapeId="142456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masaaki</cp:lastModifiedBy>
  <cp:lastPrinted>2008-08-13T06:55:51Z</cp:lastPrinted>
  <dcterms:created xsi:type="dcterms:W3CDTF">2007-09-18T07:32:03Z</dcterms:created>
  <dcterms:modified xsi:type="dcterms:W3CDTF">2008-11-24T05:03:02Z</dcterms:modified>
  <cp:category/>
  <cp:version/>
  <cp:contentType/>
  <cp:contentStatus/>
</cp:coreProperties>
</file>